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E53" i="1"/>
  <c r="E67" i="1"/>
  <c r="E72" i="1"/>
  <c r="E73" i="1"/>
  <c r="E71" i="1"/>
  <c r="E68" i="1"/>
  <c r="E66" i="1"/>
  <c r="E46" i="1"/>
  <c r="E47" i="1"/>
  <c r="E22" i="1"/>
  <c r="E8" i="1"/>
  <c r="E69" i="1" l="1"/>
  <c r="E75" i="1"/>
  <c r="E76" i="1" s="1"/>
  <c r="E37" i="1"/>
  <c r="E36" i="1"/>
  <c r="E9" i="1"/>
  <c r="E7" i="1"/>
  <c r="E27" i="1"/>
  <c r="E25" i="1"/>
  <c r="E28" i="1"/>
  <c r="E29" i="1"/>
  <c r="E41" i="1"/>
  <c r="E26" i="1"/>
  <c r="D38" i="1" l="1"/>
  <c r="E44" i="1"/>
  <c r="E45" i="1"/>
  <c r="E52" i="1" l="1"/>
  <c r="E43" i="1" l="1"/>
  <c r="E33" i="1"/>
  <c r="E34" i="1"/>
  <c r="E35" i="1"/>
  <c r="E3" i="1"/>
  <c r="E4" i="1"/>
  <c r="E5" i="1"/>
  <c r="E6" i="1"/>
  <c r="E10" i="1" l="1"/>
  <c r="E39" i="1"/>
  <c r="E55" i="1" s="1"/>
  <c r="E42" i="1"/>
  <c r="E48" i="1" s="1"/>
  <c r="E24" i="1"/>
  <c r="E23" i="1"/>
  <c r="E21" i="1"/>
  <c r="E20" i="1"/>
  <c r="E19" i="1"/>
  <c r="E18" i="1"/>
  <c r="E17" i="1"/>
  <c r="E16" i="1"/>
  <c r="E15" i="1"/>
  <c r="E13" i="1"/>
  <c r="E12" i="1"/>
  <c r="E49" i="1" l="1"/>
  <c r="E30" i="1"/>
  <c r="E31" i="1" s="1"/>
  <c r="E50" i="1" l="1"/>
  <c r="E54" i="1"/>
  <c r="E56" i="1" s="1"/>
</calcChain>
</file>

<file path=xl/sharedStrings.xml><?xml version="1.0" encoding="utf-8"?>
<sst xmlns="http://schemas.openxmlformats.org/spreadsheetml/2006/main" count="122" uniqueCount="83">
  <si>
    <t xml:space="preserve">Ед. изм </t>
  </si>
  <si>
    <t>м2</t>
  </si>
  <si>
    <t>Расценка руб</t>
  </si>
  <si>
    <t>Материал:</t>
  </si>
  <si>
    <t>Сумма руб</t>
  </si>
  <si>
    <t>шт</t>
  </si>
  <si>
    <t>п.м.</t>
  </si>
  <si>
    <t>рул</t>
  </si>
  <si>
    <t>меш</t>
  </si>
  <si>
    <t>Накладные расходы</t>
  </si>
  <si>
    <t>транспортные расходы</t>
  </si>
  <si>
    <t>итого по материалам</t>
  </si>
  <si>
    <t>Итого по работам</t>
  </si>
  <si>
    <t>Материалы</t>
  </si>
  <si>
    <t xml:space="preserve">Объем  </t>
  </si>
  <si>
    <t>вед</t>
  </si>
  <si>
    <t>Итого по материалам:</t>
  </si>
  <si>
    <t>Итого по работам:</t>
  </si>
  <si>
    <t xml:space="preserve">Крошка Яшма,Змеевик,Кварц,Галька Крым,Злотолит </t>
  </si>
  <si>
    <t>Обмазочная гидроизоляция  Праймер</t>
  </si>
  <si>
    <t>Арматура</t>
  </si>
  <si>
    <t>Сетка кладочная</t>
  </si>
  <si>
    <t>Шпаклевка фасадная</t>
  </si>
  <si>
    <t>грунтовка</t>
  </si>
  <si>
    <t>Цемент м-500</t>
  </si>
  <si>
    <t>Дюбель гвозди 6*40</t>
  </si>
  <si>
    <t>Перфолента</t>
  </si>
  <si>
    <t>уп</t>
  </si>
  <si>
    <t>тонны</t>
  </si>
  <si>
    <t>Гидроизоляция</t>
  </si>
  <si>
    <t>Итого внесено</t>
  </si>
  <si>
    <t xml:space="preserve">Оплачено ТСЖ </t>
  </si>
  <si>
    <t>Демотаж стяжки</t>
  </si>
  <si>
    <t>Заливка бортиков</t>
  </si>
  <si>
    <t>м3</t>
  </si>
  <si>
    <t>доска 25*150*3</t>
  </si>
  <si>
    <t>Итого по смете</t>
  </si>
  <si>
    <t>Краска для фасада,валики</t>
  </si>
  <si>
    <t>Церезит гидроизол и Мапей</t>
  </si>
  <si>
    <t>Юнис гранит клей</t>
  </si>
  <si>
    <t>Клей К-55, шуба на цоколь</t>
  </si>
  <si>
    <t>Гидроизоляция Церезит</t>
  </si>
  <si>
    <t>Итого по основным работам</t>
  </si>
  <si>
    <t>Итого по основным материалам</t>
  </si>
  <si>
    <t>м.п.</t>
  </si>
  <si>
    <t>ВСЕГО:</t>
  </si>
  <si>
    <t xml:space="preserve"> Этап 1. Гидроизоляция фундамента между входными группами</t>
  </si>
  <si>
    <t>Итого по этапу 1</t>
  </si>
  <si>
    <t>Севенир</t>
  </si>
  <si>
    <t>Аренда лесов</t>
  </si>
  <si>
    <t>Бетон</t>
  </si>
  <si>
    <t xml:space="preserve">Мусорный контейнер </t>
  </si>
  <si>
    <t>Устройство приступка в торце здания с восточной стороны</t>
  </si>
  <si>
    <t>Карнизы: очистка спец раствором+покраска+отливы в нахлест (герметизция)</t>
  </si>
  <si>
    <t xml:space="preserve">Остаток </t>
  </si>
  <si>
    <t>Демонтаж  плитки на отмостке</t>
  </si>
  <si>
    <t>Камень декоративный на отмостку</t>
  </si>
  <si>
    <t>Земля (торф+песок)</t>
  </si>
  <si>
    <t xml:space="preserve">Газон рулонный </t>
  </si>
  <si>
    <t xml:space="preserve">Штукатурка фасада и откосов  с сеткой </t>
  </si>
  <si>
    <t>Отмостка (опалубка,армировка,отливка бетона), в т.ч. стяжки газона с уклоном</t>
  </si>
  <si>
    <t>Мощение камнем</t>
  </si>
  <si>
    <t>Демонтаж плиткии с фасада и откосов в тч</t>
  </si>
  <si>
    <t>Штукатурные и малярные работы по козырькам</t>
  </si>
  <si>
    <t>Этап 2. Ремонт фасадов</t>
  </si>
  <si>
    <t>мес</t>
  </si>
  <si>
    <t>Декоративная штукатурка и на откосах втч в цвете (вместо краски)</t>
  </si>
  <si>
    <t>Уборка старого грунта, гэотекстиль, засыпка щебнем и землей</t>
  </si>
  <si>
    <t>Щебень 5/20</t>
  </si>
  <si>
    <t>Сетка фасадная</t>
  </si>
  <si>
    <t xml:space="preserve"> Этап 3. Детская площадка</t>
  </si>
  <si>
    <t>Итого по этапу 3</t>
  </si>
  <si>
    <t>Песок 10см</t>
  </si>
  <si>
    <t>Щебень 5/20 10см</t>
  </si>
  <si>
    <t>Резиновое покрытие</t>
  </si>
  <si>
    <t>бардюры</t>
  </si>
  <si>
    <t xml:space="preserve">Подготовка подушки : 20 см котлован, гэотекстиль, засыпка щебнем и песком </t>
  </si>
  <si>
    <t>Настил резинового покрытия</t>
  </si>
  <si>
    <t>Итого по этапу 2</t>
  </si>
  <si>
    <t>Расходы по вывозу мусорам на грузчиков</t>
  </si>
  <si>
    <t xml:space="preserve"> м2</t>
  </si>
  <si>
    <t>Дополнительные работы</t>
  </si>
  <si>
    <t>Кап ремонт фасада, южная сторона                     Работы / материалы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</si>
</sst>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6" tint="-0.499984740745262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6" tint="-0.499984740745262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4" xfId="0" applyFill="1" applyBorder="1"/>
    <xf numFmtId="0" fontId="0" fillId="4" borderId="3" xfId="0" applyFill="1" applyBorder="1"/>
    <xf numFmtId="0" fontId="0" fillId="4" borderId="0" xfId="0" applyFill="1"/>
    <xf numFmtId="0" fontId="0" fillId="7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3" borderId="4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7" fillId="9" borderId="1" xfId="0" applyFont="1" applyFill="1" applyBorder="1"/>
    <xf numFmtId="0" fontId="7" fillId="5" borderId="1" xfId="0" applyFont="1" applyFill="1" applyBorder="1"/>
    <xf numFmtId="0" fontId="0" fillId="5" borderId="1" xfId="0" applyFill="1" applyBorder="1"/>
    <xf numFmtId="0" fontId="0" fillId="0" borderId="0" xfId="0" applyAlignment="1">
      <alignment wrapText="1"/>
    </xf>
    <xf numFmtId="3" fontId="7" fillId="0" borderId="2" xfId="0" applyNumberFormat="1" applyFont="1" applyBorder="1" applyAlignment="1">
      <alignment horizontal="center" vertical="center" wrapText="1"/>
    </xf>
    <xf numFmtId="3" fontId="0" fillId="4" borderId="3" xfId="0" applyNumberFormat="1" applyFill="1" applyBorder="1"/>
    <xf numFmtId="3" fontId="0" fillId="0" borderId="1" xfId="0" applyNumberFormat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6" fillId="4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0" fillId="7" borderId="1" xfId="0" applyNumberFormat="1" applyFill="1" applyBorder="1" applyAlignment="1">
      <alignment horizontal="center" vertical="center"/>
    </xf>
    <xf numFmtId="3" fontId="0" fillId="4" borderId="3" xfId="0" applyNumberFormat="1" applyFill="1" applyBorder="1" applyAlignment="1">
      <alignment horizontal="center" vertical="center"/>
    </xf>
    <xf numFmtId="3" fontId="0" fillId="3" borderId="3" xfId="0" applyNumberFormat="1" applyFill="1" applyBorder="1"/>
    <xf numFmtId="3" fontId="0" fillId="3" borderId="3" xfId="0" applyNumberFormat="1" applyFill="1" applyBorder="1" applyAlignment="1">
      <alignment horizontal="center"/>
    </xf>
    <xf numFmtId="3" fontId="7" fillId="9" borderId="1" xfId="0" applyNumberFormat="1" applyFont="1" applyFill="1" applyBorder="1"/>
    <xf numFmtId="3" fontId="0" fillId="5" borderId="1" xfId="0" applyNumberFormat="1" applyFill="1" applyBorder="1"/>
    <xf numFmtId="0" fontId="7" fillId="4" borderId="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11" xfId="0" applyFill="1" applyBorder="1"/>
    <xf numFmtId="3" fontId="0" fillId="6" borderId="11" xfId="0" applyNumberFormat="1" applyFill="1" applyBorder="1"/>
    <xf numFmtId="0" fontId="0" fillId="0" borderId="6" xfId="0" applyBorder="1" applyAlignment="1">
      <alignment wrapText="1"/>
    </xf>
    <xf numFmtId="0" fontId="7" fillId="7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7" fillId="6" borderId="7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3" fontId="0" fillId="6" borderId="8" xfId="0" applyNumberFormat="1" applyFill="1" applyBorder="1" applyAlignment="1">
      <alignment horizontal="center" vertical="center"/>
    </xf>
    <xf numFmtId="3" fontId="7" fillId="6" borderId="8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/>
    </xf>
    <xf numFmtId="3" fontId="0" fillId="8" borderId="12" xfId="0" applyNumberFormat="1" applyFill="1" applyBorder="1" applyAlignment="1">
      <alignment horizontal="center" vertical="center"/>
    </xf>
    <xf numFmtId="3" fontId="7" fillId="8" borderId="12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3" fontId="0" fillId="4" borderId="3" xfId="0" applyNumberFormat="1" applyFill="1" applyBorder="1" applyAlignment="1">
      <alignment vertical="center"/>
    </xf>
    <xf numFmtId="3" fontId="7" fillId="6" borderId="11" xfId="0" applyNumberFormat="1" applyFont="1" applyFill="1" applyBorder="1" applyAlignment="1">
      <alignment vertical="center"/>
    </xf>
    <xf numFmtId="3" fontId="7" fillId="3" borderId="3" xfId="0" applyNumberFormat="1" applyFont="1" applyFill="1" applyBorder="1" applyAlignment="1">
      <alignment horizontal="center" vertical="center"/>
    </xf>
    <xf numFmtId="3" fontId="10" fillId="9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5" xfId="0" applyNumberFormat="1" applyBorder="1" applyAlignment="1">
      <alignment horizontal="center" vertical="center"/>
    </xf>
    <xf numFmtId="0" fontId="13" fillId="0" borderId="5" xfId="0" applyFont="1" applyBorder="1" applyAlignment="1">
      <alignment horizontal="right" wrapText="1"/>
    </xf>
    <xf numFmtId="0" fontId="14" fillId="0" borderId="5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10" fillId="9" borderId="6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1" fillId="2" borderId="9" xfId="0" applyFont="1" applyFill="1" applyBorder="1" applyAlignment="1">
      <alignment wrapText="1"/>
    </xf>
    <xf numFmtId="0" fontId="0" fillId="2" borderId="12" xfId="0" applyFill="1" applyBorder="1"/>
    <xf numFmtId="3" fontId="0" fillId="2" borderId="12" xfId="0" applyNumberFormat="1" applyFill="1" applyBorder="1"/>
    <xf numFmtId="3" fontId="0" fillId="2" borderId="12" xfId="0" applyNumberFormat="1" applyFill="1" applyBorder="1" applyAlignment="1">
      <alignment vertical="center"/>
    </xf>
    <xf numFmtId="0" fontId="12" fillId="5" borderId="6" xfId="0" applyFont="1" applyFill="1" applyBorder="1" applyAlignment="1">
      <alignment wrapText="1"/>
    </xf>
    <xf numFmtId="0" fontId="12" fillId="10" borderId="7" xfId="0" applyFont="1" applyFill="1" applyBorder="1" applyAlignment="1">
      <alignment wrapText="1"/>
    </xf>
    <xf numFmtId="0" fontId="5" fillId="10" borderId="8" xfId="0" applyFont="1" applyFill="1" applyBorder="1"/>
    <xf numFmtId="3" fontId="5" fillId="10" borderId="8" xfId="0" applyNumberFormat="1" applyFont="1" applyFill="1" applyBorder="1"/>
    <xf numFmtId="3" fontId="7" fillId="10" borderId="8" xfId="0" applyNumberFormat="1" applyFont="1" applyFill="1" applyBorder="1" applyAlignment="1">
      <alignment vertical="center"/>
    </xf>
    <xf numFmtId="0" fontId="4" fillId="4" borderId="6" xfId="0" applyFont="1" applyFill="1" applyBorder="1" applyAlignment="1">
      <alignment horizontal="left" vertical="center" wrapText="1"/>
    </xf>
    <xf numFmtId="0" fontId="7" fillId="11" borderId="9" xfId="0" applyFont="1" applyFill="1" applyBorder="1" applyAlignment="1">
      <alignment wrapText="1"/>
    </xf>
    <xf numFmtId="0" fontId="0" fillId="11" borderId="12" xfId="0" applyFill="1" applyBorder="1" applyAlignment="1">
      <alignment horizontal="center" vertical="center"/>
    </xf>
    <xf numFmtId="3" fontId="0" fillId="11" borderId="12" xfId="0" applyNumberFormat="1" applyFill="1" applyBorder="1" applyAlignment="1">
      <alignment horizontal="center" vertical="center"/>
    </xf>
    <xf numFmtId="3" fontId="7" fillId="11" borderId="12" xfId="0" applyNumberFormat="1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wrapText="1"/>
    </xf>
    <xf numFmtId="0" fontId="0" fillId="11" borderId="1" xfId="0" applyFill="1" applyBorder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3" fontId="7" fillId="11" borderId="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 wrapText="1"/>
    </xf>
    <xf numFmtId="0" fontId="7" fillId="12" borderId="0" xfId="0" applyFon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3" fontId="0" fillId="12" borderId="0" xfId="0" applyNumberFormat="1" applyFill="1" applyBorder="1" applyAlignment="1">
      <alignment horizontal="center" vertical="center"/>
    </xf>
    <xf numFmtId="3" fontId="7" fillId="12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topLeftCell="A52" workbookViewId="0">
      <selection activeCell="H69" sqref="H69"/>
    </sheetView>
  </sheetViews>
  <sheetFormatPr defaultRowHeight="15" x14ac:dyDescent="0.25"/>
  <cols>
    <col min="1" max="1" width="43.5703125" style="18" customWidth="1"/>
    <col min="2" max="2" width="8.5703125" customWidth="1"/>
    <col min="3" max="3" width="10.42578125" customWidth="1"/>
    <col min="4" max="4" width="11.28515625" style="25" customWidth="1"/>
    <col min="5" max="5" width="13.28515625" style="54" customWidth="1"/>
    <col min="6" max="6" width="11.140625" bestFit="1" customWidth="1"/>
  </cols>
  <sheetData>
    <row r="1" spans="1:6" ht="43.9" customHeight="1" thickBot="1" x14ac:dyDescent="0.3">
      <c r="A1" s="2" t="s">
        <v>82</v>
      </c>
      <c r="B1" s="2" t="s">
        <v>14</v>
      </c>
      <c r="C1" s="1" t="s">
        <v>0</v>
      </c>
      <c r="D1" s="19" t="s">
        <v>2</v>
      </c>
      <c r="E1" s="19" t="s">
        <v>4</v>
      </c>
    </row>
    <row r="2" spans="1:6" s="6" customFormat="1" ht="38.25" customHeight="1" x14ac:dyDescent="0.25">
      <c r="A2" s="33" t="s">
        <v>46</v>
      </c>
      <c r="B2" s="34"/>
      <c r="C2" s="35"/>
      <c r="D2" s="36"/>
      <c r="E2" s="50"/>
    </row>
    <row r="3" spans="1:6" x14ac:dyDescent="0.25">
      <c r="A3" s="37" t="s">
        <v>55</v>
      </c>
      <c r="B3" s="3">
        <v>150</v>
      </c>
      <c r="C3" s="3" t="s">
        <v>1</v>
      </c>
      <c r="D3" s="21">
        <v>200</v>
      </c>
      <c r="E3" s="21">
        <f t="shared" ref="E3:E9" si="0">D3*B3</f>
        <v>30000</v>
      </c>
    </row>
    <row r="4" spans="1:6" x14ac:dyDescent="0.25">
      <c r="A4" s="37" t="s">
        <v>32</v>
      </c>
      <c r="B4" s="3">
        <v>210</v>
      </c>
      <c r="C4" s="3" t="s">
        <v>1</v>
      </c>
      <c r="D4" s="21">
        <v>250</v>
      </c>
      <c r="E4" s="21">
        <f t="shared" si="0"/>
        <v>52500</v>
      </c>
    </row>
    <row r="5" spans="1:6" x14ac:dyDescent="0.25">
      <c r="A5" s="37" t="s">
        <v>33</v>
      </c>
      <c r="B5" s="3">
        <v>146</v>
      </c>
      <c r="C5" s="3" t="s">
        <v>6</v>
      </c>
      <c r="D5" s="21">
        <v>350</v>
      </c>
      <c r="E5" s="21">
        <f t="shared" si="0"/>
        <v>51100</v>
      </c>
    </row>
    <row r="6" spans="1:6" x14ac:dyDescent="0.25">
      <c r="A6" s="37" t="s">
        <v>29</v>
      </c>
      <c r="B6" s="3">
        <v>150</v>
      </c>
      <c r="C6" s="3" t="s">
        <v>1</v>
      </c>
      <c r="D6" s="21">
        <v>150</v>
      </c>
      <c r="E6" s="21">
        <f t="shared" si="0"/>
        <v>22500</v>
      </c>
    </row>
    <row r="7" spans="1:6" ht="38.450000000000003" customHeight="1" x14ac:dyDescent="0.25">
      <c r="A7" s="83" t="s">
        <v>60</v>
      </c>
      <c r="B7" s="9">
        <v>210</v>
      </c>
      <c r="C7" s="10" t="s">
        <v>1</v>
      </c>
      <c r="D7" s="27">
        <v>350</v>
      </c>
      <c r="E7" s="24">
        <f t="shared" si="0"/>
        <v>73500</v>
      </c>
    </row>
    <row r="8" spans="1:6" ht="38.450000000000003" customHeight="1" x14ac:dyDescent="0.25">
      <c r="A8" s="83" t="s">
        <v>67</v>
      </c>
      <c r="B8" s="9">
        <v>210</v>
      </c>
      <c r="C8" s="10" t="s">
        <v>1</v>
      </c>
      <c r="D8" s="27">
        <v>350</v>
      </c>
      <c r="E8" s="24">
        <f t="shared" si="0"/>
        <v>73500</v>
      </c>
    </row>
    <row r="9" spans="1:6" ht="38.450000000000003" customHeight="1" x14ac:dyDescent="0.25">
      <c r="A9" s="83" t="s">
        <v>61</v>
      </c>
      <c r="B9" s="9">
        <v>120</v>
      </c>
      <c r="C9" s="10" t="s">
        <v>1</v>
      </c>
      <c r="D9" s="27">
        <v>650</v>
      </c>
      <c r="E9" s="24">
        <f t="shared" si="0"/>
        <v>78000</v>
      </c>
    </row>
    <row r="10" spans="1:6" x14ac:dyDescent="0.25">
      <c r="A10" s="38" t="s">
        <v>12</v>
      </c>
      <c r="B10" s="7"/>
      <c r="C10" s="7"/>
      <c r="D10" s="26"/>
      <c r="E10" s="22">
        <f>SUM(E3:E9)</f>
        <v>381100</v>
      </c>
    </row>
    <row r="11" spans="1:6" ht="24" customHeight="1" x14ac:dyDescent="0.25">
      <c r="A11" s="32" t="s">
        <v>3</v>
      </c>
      <c r="B11" s="8"/>
      <c r="C11" s="8"/>
      <c r="D11" s="23"/>
      <c r="E11" s="23"/>
    </row>
    <row r="12" spans="1:6" x14ac:dyDescent="0.25">
      <c r="A12" s="37" t="s">
        <v>19</v>
      </c>
      <c r="B12" s="3">
        <v>25</v>
      </c>
      <c r="C12" s="3" t="s">
        <v>15</v>
      </c>
      <c r="D12" s="21">
        <v>1200</v>
      </c>
      <c r="E12" s="21">
        <f t="shared" ref="E12:E13" si="1">D12*B12</f>
        <v>30000</v>
      </c>
    </row>
    <row r="13" spans="1:6" x14ac:dyDescent="0.25">
      <c r="A13" s="37" t="s">
        <v>20</v>
      </c>
      <c r="B13" s="3">
        <v>690</v>
      </c>
      <c r="C13" s="3" t="s">
        <v>6</v>
      </c>
      <c r="D13" s="21">
        <v>25</v>
      </c>
      <c r="E13" s="21">
        <f t="shared" si="1"/>
        <v>17250</v>
      </c>
    </row>
    <row r="14" spans="1:6" x14ac:dyDescent="0.25">
      <c r="A14" s="37" t="s">
        <v>38</v>
      </c>
      <c r="B14" s="3">
        <v>75</v>
      </c>
      <c r="C14" s="3" t="s">
        <v>8</v>
      </c>
      <c r="D14" s="21">
        <v>1050</v>
      </c>
      <c r="E14" s="21">
        <v>78750</v>
      </c>
      <c r="F14" s="6"/>
    </row>
    <row r="15" spans="1:6" x14ac:dyDescent="0.25">
      <c r="A15" s="37" t="s">
        <v>21</v>
      </c>
      <c r="B15" s="3">
        <v>150</v>
      </c>
      <c r="C15" s="3" t="s">
        <v>1</v>
      </c>
      <c r="D15" s="21">
        <v>60</v>
      </c>
      <c r="E15" s="21">
        <f t="shared" ref="E15:E25" si="2">D15*B15</f>
        <v>9000</v>
      </c>
      <c r="F15" s="6"/>
    </row>
    <row r="16" spans="1:6" x14ac:dyDescent="0.25">
      <c r="A16" s="37" t="s">
        <v>40</v>
      </c>
      <c r="B16" s="3">
        <v>85</v>
      </c>
      <c r="C16" s="3" t="s">
        <v>8</v>
      </c>
      <c r="D16" s="21">
        <v>650</v>
      </c>
      <c r="E16" s="21">
        <f t="shared" si="2"/>
        <v>55250</v>
      </c>
      <c r="F16" s="6"/>
    </row>
    <row r="17" spans="1:6" x14ac:dyDescent="0.25">
      <c r="A17" s="39" t="s">
        <v>39</v>
      </c>
      <c r="B17" s="3">
        <v>25</v>
      </c>
      <c r="C17" s="3" t="s">
        <v>8</v>
      </c>
      <c r="D17" s="21">
        <v>400</v>
      </c>
      <c r="E17" s="21">
        <f t="shared" si="2"/>
        <v>10000</v>
      </c>
      <c r="F17" s="6"/>
    </row>
    <row r="18" spans="1:6" x14ac:dyDescent="0.25">
      <c r="A18" s="39" t="s">
        <v>22</v>
      </c>
      <c r="B18" s="3">
        <v>25</v>
      </c>
      <c r="C18" s="3" t="s">
        <v>5</v>
      </c>
      <c r="D18" s="21">
        <v>2300</v>
      </c>
      <c r="E18" s="21">
        <f t="shared" si="2"/>
        <v>57500</v>
      </c>
      <c r="F18" s="6"/>
    </row>
    <row r="19" spans="1:6" x14ac:dyDescent="0.25">
      <c r="A19" s="39" t="s">
        <v>23</v>
      </c>
      <c r="B19" s="3">
        <v>4</v>
      </c>
      <c r="C19" s="3" t="s">
        <v>15</v>
      </c>
      <c r="D19" s="21">
        <v>500</v>
      </c>
      <c r="E19" s="21">
        <f t="shared" si="2"/>
        <v>2000</v>
      </c>
      <c r="F19" s="6"/>
    </row>
    <row r="20" spans="1:6" x14ac:dyDescent="0.25">
      <c r="A20" s="39" t="s">
        <v>24</v>
      </c>
      <c r="B20" s="3">
        <v>70</v>
      </c>
      <c r="C20" s="3" t="s">
        <v>8</v>
      </c>
      <c r="D20" s="21">
        <v>300</v>
      </c>
      <c r="E20" s="21">
        <f t="shared" si="2"/>
        <v>21000</v>
      </c>
      <c r="F20" s="6"/>
    </row>
    <row r="21" spans="1:6" x14ac:dyDescent="0.25">
      <c r="A21" s="39" t="s">
        <v>25</v>
      </c>
      <c r="B21" s="3">
        <v>1</v>
      </c>
      <c r="C21" s="3" t="s">
        <v>27</v>
      </c>
      <c r="D21" s="21">
        <v>200</v>
      </c>
      <c r="E21" s="21">
        <f t="shared" si="2"/>
        <v>200</v>
      </c>
      <c r="F21" s="6"/>
    </row>
    <row r="22" spans="1:6" x14ac:dyDescent="0.25">
      <c r="A22" s="39" t="s">
        <v>68</v>
      </c>
      <c r="B22" s="3">
        <v>200</v>
      </c>
      <c r="C22" s="3" t="s">
        <v>8</v>
      </c>
      <c r="D22" s="21">
        <v>150</v>
      </c>
      <c r="E22" s="21">
        <f t="shared" si="2"/>
        <v>30000</v>
      </c>
      <c r="F22" s="6"/>
    </row>
    <row r="23" spans="1:6" x14ac:dyDescent="0.25">
      <c r="A23" s="39" t="s">
        <v>26</v>
      </c>
      <c r="B23" s="3">
        <v>4</v>
      </c>
      <c r="C23" s="3" t="s">
        <v>7</v>
      </c>
      <c r="D23" s="21">
        <v>150</v>
      </c>
      <c r="E23" s="21">
        <f t="shared" si="2"/>
        <v>600</v>
      </c>
      <c r="F23" s="6"/>
    </row>
    <row r="24" spans="1:6" x14ac:dyDescent="0.25">
      <c r="A24" s="39" t="s">
        <v>35</v>
      </c>
      <c r="B24" s="3">
        <v>75</v>
      </c>
      <c r="C24" s="3" t="s">
        <v>5</v>
      </c>
      <c r="D24" s="21">
        <v>40</v>
      </c>
      <c r="E24" s="21">
        <f t="shared" si="2"/>
        <v>3000</v>
      </c>
      <c r="F24" s="6"/>
    </row>
    <row r="25" spans="1:6" x14ac:dyDescent="0.25">
      <c r="A25" s="37" t="s">
        <v>37</v>
      </c>
      <c r="B25" s="3">
        <v>150</v>
      </c>
      <c r="C25" s="3" t="s">
        <v>1</v>
      </c>
      <c r="D25" s="21">
        <v>200</v>
      </c>
      <c r="E25" s="21">
        <f t="shared" si="2"/>
        <v>30000</v>
      </c>
      <c r="F25" s="6"/>
    </row>
    <row r="26" spans="1:6" x14ac:dyDescent="0.25">
      <c r="A26" s="37" t="s">
        <v>57</v>
      </c>
      <c r="B26" s="3">
        <v>40</v>
      </c>
      <c r="C26" s="3" t="s">
        <v>34</v>
      </c>
      <c r="D26" s="21">
        <v>1400</v>
      </c>
      <c r="E26" s="21">
        <f>D26*B26</f>
        <v>56000</v>
      </c>
      <c r="F26" s="6"/>
    </row>
    <row r="27" spans="1:6" x14ac:dyDescent="0.25">
      <c r="A27" s="37" t="s">
        <v>58</v>
      </c>
      <c r="B27" s="3">
        <v>150</v>
      </c>
      <c r="C27" s="3" t="s">
        <v>1</v>
      </c>
      <c r="D27" s="21">
        <v>130</v>
      </c>
      <c r="E27" s="21">
        <f>D27*B27</f>
        <v>19500</v>
      </c>
      <c r="F27" s="6"/>
    </row>
    <row r="28" spans="1:6" x14ac:dyDescent="0.25">
      <c r="A28" s="37" t="s">
        <v>50</v>
      </c>
      <c r="B28" s="3">
        <v>15</v>
      </c>
      <c r="C28" s="3" t="s">
        <v>34</v>
      </c>
      <c r="D28" s="21">
        <v>4670</v>
      </c>
      <c r="E28" s="21">
        <f t="shared" ref="E28:E29" si="3">D28*B28</f>
        <v>70050</v>
      </c>
      <c r="F28" s="6"/>
    </row>
    <row r="29" spans="1:6" x14ac:dyDescent="0.25">
      <c r="A29" s="37" t="s">
        <v>56</v>
      </c>
      <c r="B29" s="3">
        <v>120</v>
      </c>
      <c r="C29" s="3" t="s">
        <v>1</v>
      </c>
      <c r="D29" s="21">
        <v>650</v>
      </c>
      <c r="E29" s="21">
        <f t="shared" si="3"/>
        <v>78000</v>
      </c>
      <c r="F29" s="6"/>
    </row>
    <row r="30" spans="1:6" x14ac:dyDescent="0.25">
      <c r="A30" s="38" t="s">
        <v>11</v>
      </c>
      <c r="B30" s="7"/>
      <c r="C30" s="7"/>
      <c r="D30" s="26"/>
      <c r="E30" s="22">
        <f>SUM(E12:E28)</f>
        <v>490100</v>
      </c>
      <c r="F30" s="6"/>
    </row>
    <row r="31" spans="1:6" ht="55.9" customHeight="1" thickBot="1" x14ac:dyDescent="0.3">
      <c r="A31" s="40" t="s">
        <v>47</v>
      </c>
      <c r="B31" s="41"/>
      <c r="C31" s="41"/>
      <c r="D31" s="42"/>
      <c r="E31" s="43">
        <f>E30+E10</f>
        <v>871200</v>
      </c>
    </row>
    <row r="32" spans="1:6" ht="42.6" customHeight="1" x14ac:dyDescent="0.25">
      <c r="A32" s="44" t="s">
        <v>64</v>
      </c>
      <c r="B32" s="45"/>
      <c r="C32" s="45"/>
      <c r="D32" s="46"/>
      <c r="E32" s="47"/>
    </row>
    <row r="33" spans="1:6" ht="19.149999999999999" customHeight="1" x14ac:dyDescent="0.25">
      <c r="A33" s="83" t="s">
        <v>62</v>
      </c>
      <c r="B33" s="9">
        <v>650</v>
      </c>
      <c r="C33" s="10" t="s">
        <v>1</v>
      </c>
      <c r="D33" s="27">
        <v>250</v>
      </c>
      <c r="E33" s="24">
        <f>B33*D33</f>
        <v>162500</v>
      </c>
    </row>
    <row r="34" spans="1:6" x14ac:dyDescent="0.25">
      <c r="A34" s="37" t="s">
        <v>59</v>
      </c>
      <c r="B34" s="3">
        <v>650</v>
      </c>
      <c r="C34" s="3" t="s">
        <v>6</v>
      </c>
      <c r="D34" s="27">
        <v>400</v>
      </c>
      <c r="E34" s="21">
        <f>D34*B34</f>
        <v>260000</v>
      </c>
    </row>
    <row r="35" spans="1:6" ht="30" x14ac:dyDescent="0.25">
      <c r="A35" s="37" t="s">
        <v>66</v>
      </c>
      <c r="B35" s="3">
        <v>650</v>
      </c>
      <c r="C35" s="3" t="s">
        <v>6</v>
      </c>
      <c r="D35" s="27">
        <v>400</v>
      </c>
      <c r="E35" s="21">
        <f>D35*B35</f>
        <v>260000</v>
      </c>
    </row>
    <row r="36" spans="1:6" ht="19.899999999999999" customHeight="1" x14ac:dyDescent="0.25">
      <c r="A36" s="83" t="s">
        <v>63</v>
      </c>
      <c r="B36" s="9">
        <v>5</v>
      </c>
      <c r="C36" s="10" t="s">
        <v>5</v>
      </c>
      <c r="D36" s="27">
        <v>5000</v>
      </c>
      <c r="E36" s="21">
        <f>D36*B36</f>
        <v>25000</v>
      </c>
    </row>
    <row r="37" spans="1:6" s="6" customFormat="1" ht="39" customHeight="1" x14ac:dyDescent="0.25">
      <c r="A37" s="82" t="s">
        <v>52</v>
      </c>
      <c r="B37" s="9">
        <v>50</v>
      </c>
      <c r="C37" s="10" t="s">
        <v>1</v>
      </c>
      <c r="D37" s="27">
        <v>1000</v>
      </c>
      <c r="E37" s="21">
        <f>D37*B37</f>
        <v>50000</v>
      </c>
    </row>
    <row r="38" spans="1:6" s="6" customFormat="1" ht="39" customHeight="1" x14ac:dyDescent="0.25">
      <c r="A38" s="82" t="s">
        <v>53</v>
      </c>
      <c r="B38" s="9">
        <v>167</v>
      </c>
      <c r="C38" s="10" t="s">
        <v>44</v>
      </c>
      <c r="D38" s="27">
        <f>E38/B38</f>
        <v>868.2634730538922</v>
      </c>
      <c r="E38" s="24">
        <v>145000</v>
      </c>
    </row>
    <row r="39" spans="1:6" ht="19.899999999999999" customHeight="1" x14ac:dyDescent="0.25">
      <c r="A39" s="48" t="s">
        <v>17</v>
      </c>
      <c r="B39" s="11"/>
      <c r="C39" s="12"/>
      <c r="D39" s="28"/>
      <c r="E39" s="51">
        <f>SUM(E33:E38)</f>
        <v>902500</v>
      </c>
    </row>
    <row r="40" spans="1:6" s="6" customFormat="1" ht="17.45" customHeight="1" x14ac:dyDescent="0.25">
      <c r="A40" s="32" t="s">
        <v>13</v>
      </c>
      <c r="B40" s="4"/>
      <c r="C40" s="5"/>
      <c r="D40" s="20"/>
      <c r="E40" s="49"/>
    </row>
    <row r="41" spans="1:6" x14ac:dyDescent="0.25">
      <c r="A41" s="37" t="s">
        <v>48</v>
      </c>
      <c r="B41" s="3">
        <v>200</v>
      </c>
      <c r="C41" s="3" t="s">
        <v>5</v>
      </c>
      <c r="D41" s="21">
        <v>540</v>
      </c>
      <c r="E41" s="21">
        <f>D41*B41</f>
        <v>108000</v>
      </c>
      <c r="F41" s="6"/>
    </row>
    <row r="42" spans="1:6" s="6" customFormat="1" ht="30.75" customHeight="1" x14ac:dyDescent="0.25">
      <c r="A42" s="84" t="s">
        <v>18</v>
      </c>
      <c r="B42" s="9">
        <v>2</v>
      </c>
      <c r="C42" s="10" t="s">
        <v>28</v>
      </c>
      <c r="D42" s="27">
        <v>15000</v>
      </c>
      <c r="E42" s="27">
        <f t="shared" ref="E42:E43" si="4">D42*B42</f>
        <v>30000</v>
      </c>
    </row>
    <row r="43" spans="1:6" s="6" customFormat="1" ht="19.899999999999999" customHeight="1" x14ac:dyDescent="0.25">
      <c r="A43" s="73" t="s">
        <v>41</v>
      </c>
      <c r="B43" s="3">
        <v>30</v>
      </c>
      <c r="C43" s="3" t="s">
        <v>8</v>
      </c>
      <c r="D43" s="21">
        <v>1050</v>
      </c>
      <c r="E43" s="21">
        <f t="shared" si="4"/>
        <v>31500</v>
      </c>
    </row>
    <row r="44" spans="1:6" s="6" customFormat="1" ht="33.6" customHeight="1" x14ac:dyDescent="0.25">
      <c r="A44" s="82" t="s">
        <v>49</v>
      </c>
      <c r="B44" s="9">
        <v>5</v>
      </c>
      <c r="C44" s="10" t="s">
        <v>65</v>
      </c>
      <c r="D44" s="27">
        <v>5000</v>
      </c>
      <c r="E44" s="27">
        <f t="shared" ref="E44:E47" si="5">D44*B44</f>
        <v>25000</v>
      </c>
    </row>
    <row r="45" spans="1:6" s="6" customFormat="1" ht="33.6" customHeight="1" x14ac:dyDescent="0.25">
      <c r="A45" s="82" t="s">
        <v>51</v>
      </c>
      <c r="B45" s="9">
        <v>10</v>
      </c>
      <c r="C45" s="10" t="s">
        <v>5</v>
      </c>
      <c r="D45" s="27">
        <v>8000</v>
      </c>
      <c r="E45" s="27">
        <f t="shared" si="5"/>
        <v>80000</v>
      </c>
    </row>
    <row r="46" spans="1:6" s="6" customFormat="1" ht="33.6" customHeight="1" x14ac:dyDescent="0.25">
      <c r="A46" s="84" t="s">
        <v>66</v>
      </c>
      <c r="B46" s="9">
        <v>650</v>
      </c>
      <c r="C46" s="10" t="s">
        <v>80</v>
      </c>
      <c r="D46" s="27">
        <v>300</v>
      </c>
      <c r="E46" s="27">
        <f t="shared" si="5"/>
        <v>195000</v>
      </c>
    </row>
    <row r="47" spans="1:6" s="6" customFormat="1" ht="33.6" customHeight="1" x14ac:dyDescent="0.25">
      <c r="A47" s="84" t="s">
        <v>69</v>
      </c>
      <c r="B47" s="9">
        <v>650</v>
      </c>
      <c r="C47" s="10" t="s">
        <v>1</v>
      </c>
      <c r="D47" s="27">
        <v>60</v>
      </c>
      <c r="E47" s="27">
        <f t="shared" si="5"/>
        <v>39000</v>
      </c>
    </row>
    <row r="48" spans="1:6" s="6" customFormat="1" ht="18.600000000000001" customHeight="1" x14ac:dyDescent="0.25">
      <c r="A48" s="48" t="s">
        <v>16</v>
      </c>
      <c r="B48" s="13"/>
      <c r="C48" s="14"/>
      <c r="D48" s="29"/>
      <c r="E48" s="51">
        <f>SUM(E41:E47)</f>
        <v>508500</v>
      </c>
    </row>
    <row r="49" spans="1:7" s="6" customFormat="1" ht="48.6" customHeight="1" thickBot="1" x14ac:dyDescent="0.3">
      <c r="A49" s="85" t="s">
        <v>78</v>
      </c>
      <c r="B49" s="86"/>
      <c r="C49" s="86"/>
      <c r="D49" s="87"/>
      <c r="E49" s="88">
        <f>E48+E39</f>
        <v>1411000</v>
      </c>
    </row>
    <row r="50" spans="1:7" ht="51.6" customHeight="1" thickBot="1" x14ac:dyDescent="0.3">
      <c r="A50" s="89"/>
      <c r="B50" s="90" t="s">
        <v>45</v>
      </c>
      <c r="C50" s="91"/>
      <c r="D50" s="92"/>
      <c r="E50" s="93">
        <f>E49+E31</f>
        <v>2282200</v>
      </c>
    </row>
    <row r="51" spans="1:7" x14ac:dyDescent="0.25">
      <c r="A51" s="74" t="s">
        <v>9</v>
      </c>
      <c r="B51" s="75">
        <v>1</v>
      </c>
      <c r="C51" s="75" t="s">
        <v>5</v>
      </c>
      <c r="D51" s="76">
        <v>15000</v>
      </c>
      <c r="E51" s="77">
        <f>D51*B51</f>
        <v>15000</v>
      </c>
    </row>
    <row r="52" spans="1:7" x14ac:dyDescent="0.25">
      <c r="A52" s="78" t="s">
        <v>10</v>
      </c>
      <c r="B52" s="79">
        <v>9</v>
      </c>
      <c r="C52" s="79" t="s">
        <v>5</v>
      </c>
      <c r="D52" s="80">
        <v>2500</v>
      </c>
      <c r="E52" s="81">
        <f>D52*B52</f>
        <v>22500</v>
      </c>
    </row>
    <row r="53" spans="1:7" x14ac:dyDescent="0.25">
      <c r="A53" s="78" t="s">
        <v>79</v>
      </c>
      <c r="B53" s="79">
        <v>10</v>
      </c>
      <c r="C53" s="79" t="s">
        <v>5</v>
      </c>
      <c r="D53" s="80">
        <v>5000</v>
      </c>
      <c r="E53" s="81">
        <f>D53*B53</f>
        <v>50000</v>
      </c>
    </row>
    <row r="54" spans="1:7" x14ac:dyDescent="0.25">
      <c r="A54" s="78" t="s">
        <v>43</v>
      </c>
      <c r="B54" s="79"/>
      <c r="C54" s="79"/>
      <c r="D54" s="80"/>
      <c r="E54" s="81">
        <f>E48+E30</f>
        <v>998600</v>
      </c>
    </row>
    <row r="55" spans="1:7" x14ac:dyDescent="0.25">
      <c r="A55" s="78" t="s">
        <v>42</v>
      </c>
      <c r="B55" s="79"/>
      <c r="C55" s="79"/>
      <c r="D55" s="80"/>
      <c r="E55" s="81">
        <f>E39+E10</f>
        <v>1283600</v>
      </c>
    </row>
    <row r="56" spans="1:7" ht="18.75" x14ac:dyDescent="0.3">
      <c r="A56" s="59" t="s">
        <v>36</v>
      </c>
      <c r="B56" s="15"/>
      <c r="C56" s="15"/>
      <c r="D56" s="30"/>
      <c r="E56" s="52">
        <f>SUM(E51:E55)</f>
        <v>2369700</v>
      </c>
    </row>
    <row r="57" spans="1:7" x14ac:dyDescent="0.25">
      <c r="A57" s="56"/>
      <c r="B57" s="57"/>
      <c r="C57" s="57"/>
      <c r="D57" s="58"/>
      <c r="E57" s="55"/>
      <c r="G57" s="25"/>
    </row>
    <row r="58" spans="1:7" ht="15.75" thickBot="1" x14ac:dyDescent="0.3">
      <c r="A58" s="60"/>
      <c r="B58" s="61"/>
      <c r="C58" s="61"/>
      <c r="D58" s="62"/>
      <c r="E58" s="63"/>
      <c r="G58" s="25"/>
    </row>
    <row r="59" spans="1:7" x14ac:dyDescent="0.25">
      <c r="A59" s="64" t="s">
        <v>31</v>
      </c>
      <c r="B59" s="65"/>
      <c r="C59" s="65"/>
      <c r="D59" s="66"/>
      <c r="E59" s="67"/>
    </row>
    <row r="60" spans="1:7" x14ac:dyDescent="0.25">
      <c r="A60" s="68" t="s">
        <v>30</v>
      </c>
      <c r="B60" s="16"/>
      <c r="C60" s="17"/>
      <c r="D60" s="31"/>
      <c r="E60" s="53"/>
    </row>
    <row r="61" spans="1:7" ht="15.75" thickBot="1" x14ac:dyDescent="0.3">
      <c r="A61" s="69" t="s">
        <v>54</v>
      </c>
      <c r="B61" s="70"/>
      <c r="C61" s="70"/>
      <c r="D61" s="71"/>
      <c r="E61" s="72"/>
    </row>
    <row r="63" spans="1:7" x14ac:dyDescent="0.25">
      <c r="A63" s="94" t="s">
        <v>81</v>
      </c>
    </row>
    <row r="64" spans="1:7" ht="15.75" thickBot="1" x14ac:dyDescent="0.3"/>
    <row r="65" spans="1:6" s="6" customFormat="1" ht="38.25" customHeight="1" x14ac:dyDescent="0.25">
      <c r="A65" s="33" t="s">
        <v>70</v>
      </c>
      <c r="B65" s="34"/>
      <c r="C65" s="35"/>
      <c r="D65" s="36"/>
      <c r="E65" s="50"/>
    </row>
    <row r="66" spans="1:6" ht="38.450000000000003" customHeight="1" x14ac:dyDescent="0.25">
      <c r="A66" s="84" t="s">
        <v>76</v>
      </c>
      <c r="B66" s="9">
        <v>210</v>
      </c>
      <c r="C66" s="10" t="s">
        <v>1</v>
      </c>
      <c r="D66" s="27">
        <v>450</v>
      </c>
      <c r="E66" s="24">
        <f t="shared" ref="E66:E68" si="6">D66*B66</f>
        <v>94500</v>
      </c>
    </row>
    <row r="67" spans="1:6" ht="23.45" customHeight="1" x14ac:dyDescent="0.25">
      <c r="A67" s="84" t="s">
        <v>75</v>
      </c>
      <c r="B67" s="9">
        <v>100</v>
      </c>
      <c r="C67" s="10" t="s">
        <v>6</v>
      </c>
      <c r="D67" s="27">
        <v>240</v>
      </c>
      <c r="E67" s="24">
        <f t="shared" si="6"/>
        <v>24000</v>
      </c>
    </row>
    <row r="68" spans="1:6" ht="27.6" customHeight="1" x14ac:dyDescent="0.25">
      <c r="A68" s="84" t="s">
        <v>77</v>
      </c>
      <c r="B68" s="9">
        <v>120</v>
      </c>
      <c r="C68" s="10" t="s">
        <v>1</v>
      </c>
      <c r="D68" s="27">
        <v>300</v>
      </c>
      <c r="E68" s="24">
        <f t="shared" si="6"/>
        <v>36000</v>
      </c>
    </row>
    <row r="69" spans="1:6" x14ac:dyDescent="0.25">
      <c r="A69" s="38" t="s">
        <v>12</v>
      </c>
      <c r="B69" s="7"/>
      <c r="C69" s="7"/>
      <c r="D69" s="26"/>
      <c r="E69" s="22">
        <f>SUM(E66:E68)</f>
        <v>154500</v>
      </c>
    </row>
    <row r="70" spans="1:6" ht="24" customHeight="1" x14ac:dyDescent="0.25">
      <c r="A70" s="32" t="s">
        <v>3</v>
      </c>
      <c r="B70" s="8"/>
      <c r="C70" s="8"/>
      <c r="D70" s="23"/>
      <c r="E70" s="23"/>
    </row>
    <row r="71" spans="1:6" x14ac:dyDescent="0.25">
      <c r="A71" s="39" t="s">
        <v>73</v>
      </c>
      <c r="B71" s="3">
        <v>25</v>
      </c>
      <c r="C71" s="3" t="s">
        <v>34</v>
      </c>
      <c r="D71" s="21">
        <v>1650</v>
      </c>
      <c r="E71" s="21">
        <f t="shared" ref="E71:E72" si="7">D71*B71</f>
        <v>41250</v>
      </c>
      <c r="F71" s="6"/>
    </row>
    <row r="72" spans="1:6" x14ac:dyDescent="0.25">
      <c r="A72" s="39" t="s">
        <v>72</v>
      </c>
      <c r="B72" s="3">
        <v>25</v>
      </c>
      <c r="C72" s="3" t="s">
        <v>34</v>
      </c>
      <c r="D72" s="21">
        <v>650</v>
      </c>
      <c r="E72" s="21">
        <f t="shared" si="7"/>
        <v>16250</v>
      </c>
      <c r="F72" s="6"/>
    </row>
    <row r="73" spans="1:6" x14ac:dyDescent="0.25">
      <c r="A73" s="37" t="s">
        <v>74</v>
      </c>
      <c r="B73" s="3">
        <v>110</v>
      </c>
      <c r="C73" s="3" t="s">
        <v>1</v>
      </c>
      <c r="D73" s="21">
        <v>1700</v>
      </c>
      <c r="E73" s="21">
        <f t="shared" ref="E73" si="8">D73*B73</f>
        <v>187000</v>
      </c>
      <c r="F73" s="6"/>
    </row>
    <row r="74" spans="1:6" x14ac:dyDescent="0.25">
      <c r="A74" s="37"/>
      <c r="B74" s="3"/>
      <c r="C74" s="3"/>
      <c r="D74" s="21"/>
      <c r="E74" s="21"/>
      <c r="F74" s="6"/>
    </row>
    <row r="75" spans="1:6" x14ac:dyDescent="0.25">
      <c r="A75" s="38" t="s">
        <v>11</v>
      </c>
      <c r="B75" s="7"/>
      <c r="C75" s="7"/>
      <c r="D75" s="26"/>
      <c r="E75" s="22">
        <f>SUM(E71:E74)</f>
        <v>244500</v>
      </c>
      <c r="F75" s="6"/>
    </row>
    <row r="76" spans="1:6" ht="24.6" customHeight="1" thickBot="1" x14ac:dyDescent="0.3">
      <c r="A76" s="40" t="s">
        <v>71</v>
      </c>
      <c r="B76" s="41"/>
      <c r="C76" s="41"/>
      <c r="D76" s="42"/>
      <c r="E76" s="43">
        <f>E75+E69</f>
        <v>399000</v>
      </c>
    </row>
  </sheetData>
  <phoneticPr fontId="9" type="noConversion"/>
  <pageMargins left="0.25" right="0.25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2020-09-21T13:00:30Z</dcterms:modified>
</cp:coreProperties>
</file>